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2" l="1"/>
  <c r="B65" i="2"/>
  <c r="C63" i="2"/>
  <c r="B63" i="2"/>
  <c r="G25" i="2" l="1"/>
  <c r="F26" i="2"/>
  <c r="F52" i="2" l="1"/>
  <c r="F48" i="2" l="1"/>
  <c r="F47" i="2"/>
  <c r="F46" i="2"/>
  <c r="F45" i="2"/>
  <c r="F44" i="2"/>
  <c r="F43" i="2"/>
  <c r="F42" i="2"/>
  <c r="F41" i="2"/>
  <c r="F49" i="2" l="1"/>
  <c r="E49" i="2" l="1"/>
</calcChain>
</file>

<file path=xl/sharedStrings.xml><?xml version="1.0" encoding="utf-8"?>
<sst xmlns="http://schemas.openxmlformats.org/spreadsheetml/2006/main" count="133" uniqueCount="102">
  <si>
    <t xml:space="preserve">TAXABLE </t>
  </si>
  <si>
    <t>7-8%</t>
  </si>
  <si>
    <t xml:space="preserve">7-8% </t>
  </si>
  <si>
    <t xml:space="preserve">TAX FREE </t>
  </si>
  <si>
    <t xml:space="preserve">INSURANCE MONEY BACK  </t>
  </si>
  <si>
    <t>6-7%</t>
  </si>
  <si>
    <t xml:space="preserve">7-10% </t>
  </si>
  <si>
    <t xml:space="preserve">Equity </t>
  </si>
  <si>
    <t xml:space="preserve">MFs - Equity </t>
  </si>
  <si>
    <t xml:space="preserve">6-8% </t>
  </si>
  <si>
    <t xml:space="preserve">TAXABLE  as per income tax slab </t>
  </si>
  <si>
    <t xml:space="preserve">market </t>
  </si>
  <si>
    <t>LTCG : &gt; 1 years</t>
  </si>
  <si>
    <t xml:space="preserve">Crypto </t>
  </si>
  <si>
    <t xml:space="preserve">flat 30% </t>
  </si>
  <si>
    <t xml:space="preserve">Dividends </t>
  </si>
  <si>
    <t xml:space="preserve">REITS </t>
  </si>
  <si>
    <t xml:space="preserve">Equity  shares. ETF </t>
  </si>
  <si>
    <t xml:space="preserve">Gold  - ETF , MF  Virtual , online mode </t>
  </si>
  <si>
    <t xml:space="preserve">Tax Free </t>
  </si>
  <si>
    <t xml:space="preserve">ULIP &gt; premium  2.5 lkah  </t>
  </si>
  <si>
    <t xml:space="preserve">ULIP &lt; premium  2.5 lkah  </t>
  </si>
  <si>
    <t xml:space="preserve">Appx RETURN </t>
  </si>
  <si>
    <t xml:space="preserve">Appx. Return  </t>
  </si>
  <si>
    <t xml:space="preserve">Taxability </t>
  </si>
  <si>
    <t xml:space="preserve">As per market </t>
  </si>
  <si>
    <t xml:space="preserve">Soereign Gold Bond - RBI </t>
  </si>
  <si>
    <t xml:space="preserve">Comment </t>
  </si>
  <si>
    <t xml:space="preserve">Magnum Finvest Services </t>
  </si>
  <si>
    <t>Reach us @ 9836043827</t>
  </si>
  <si>
    <t>sourabh@magnumfinvest.in</t>
  </si>
  <si>
    <t xml:space="preserve">FIXED DEPOSITS / RD / Savings  </t>
  </si>
  <si>
    <t xml:space="preserve">NCS / POST OFFICE MIS/ TAX SAVING FD - under 80C </t>
  </si>
  <si>
    <t xml:space="preserve">Capital Gains are  Tax Free  8 year holding period </t>
  </si>
  <si>
    <t>PPF / EPF / SSY/ VPF</t>
  </si>
  <si>
    <t xml:space="preserve">BONDS / NCD / RBI bond / Chit funds </t>
  </si>
  <si>
    <t>12-15%</t>
  </si>
  <si>
    <t>&gt; 5000</t>
  </si>
  <si>
    <t xml:space="preserve">Specuation  -  Stock Futures, Currency Futures etc: </t>
  </si>
  <si>
    <t xml:space="preserve">NPS : 80CCD :  </t>
  </si>
  <si>
    <t xml:space="preserve">NPS </t>
  </si>
  <si>
    <t xml:space="preserve">EPF + VPF =&lt; 2.5 lakh per annum </t>
  </si>
  <si>
    <t xml:space="preserve">7-11% </t>
  </si>
  <si>
    <t xml:space="preserve">Real Estate </t>
  </si>
  <si>
    <t xml:space="preserve">Real Estate / land  / property </t>
  </si>
  <si>
    <t xml:space="preserve">Longer term  Horzion  Target 11% </t>
  </si>
  <si>
    <t xml:space="preserve">EPF . PPF . Sukanya </t>
  </si>
  <si>
    <t>Fixed</t>
  </si>
  <si>
    <t xml:space="preserve">Gold  </t>
  </si>
  <si>
    <t xml:space="preserve">MF - Flexi </t>
  </si>
  <si>
    <t xml:space="preserve">Return </t>
  </si>
  <si>
    <t>Equity</t>
  </si>
  <si>
    <t xml:space="preserve">Weight </t>
  </si>
  <si>
    <t xml:space="preserve">Click to connect for One-to-One Consultation: </t>
  </si>
  <si>
    <t>https://bit.ly/bookingaslot</t>
  </si>
  <si>
    <t xml:space="preserve">Aggressive </t>
  </si>
  <si>
    <t xml:space="preserve">Inflation + Life Style inflation </t>
  </si>
  <si>
    <t xml:space="preserve">Advance </t>
  </si>
  <si>
    <t>Equity - Stocks</t>
  </si>
  <si>
    <t>Crypto / Assets</t>
  </si>
  <si>
    <t>10- 12%</t>
  </si>
  <si>
    <t xml:space="preserve">5% : </t>
  </si>
  <si>
    <t xml:space="preserve">TAXABLE  as per income tax slab : &gt; 10K </t>
  </si>
  <si>
    <t xml:space="preserve">add:  2.5% return :  taxable  </t>
  </si>
  <si>
    <t xml:space="preserve">Profit 1.25 lakh tax free &gt; 12.5% LTCG </t>
  </si>
  <si>
    <t xml:space="preserve">STCG : &lt; 1 years : 20% tax </t>
  </si>
  <si>
    <t>MF - Arbiterge:  6-7%  - Tax - STCG &lt; 20% :  LTCG 12.5%</t>
  </si>
  <si>
    <t>&gt; 24 months -   LTCG  12.5% Tax</t>
  </si>
  <si>
    <t xml:space="preserve">on each profitable trade </t>
  </si>
  <si>
    <t xml:space="preserve">12.5% LTCG </t>
  </si>
  <si>
    <t xml:space="preserve">MF - large - 50 top </t>
  </si>
  <si>
    <t xml:space="preserve">MF - Mid   50 top </t>
  </si>
  <si>
    <t xml:space="preserve">MF - small  50 top </t>
  </si>
  <si>
    <t xml:space="preserve">MF - Global  - Nasdaq :  </t>
  </si>
  <si>
    <t xml:space="preserve">MFs - Equity  - growth   - One time:  Recurring:  - SIP: ELSS </t>
  </si>
  <si>
    <t xml:space="preserve">Aggregare Annual  Premium &lt; 5 Lakh  </t>
  </si>
  <si>
    <t xml:space="preserve">Aggregare Annual  Premium &gt; 5 LAKH  </t>
  </si>
  <si>
    <t xml:space="preserve">Gold   - ETF </t>
  </si>
  <si>
    <t xml:space="preserve">&lt; Annual premium  2.5 lkah  </t>
  </si>
  <si>
    <t xml:space="preserve">Internationl - MF  - Direct Stock global </t>
  </si>
  <si>
    <t xml:space="preserve">tax;  on profit  </t>
  </si>
  <si>
    <t xml:space="preserve">irnore </t>
  </si>
  <si>
    <t xml:space="preserve">Retunr </t>
  </si>
  <si>
    <t xml:space="preserve">Future value Calculator </t>
  </si>
  <si>
    <t>Monthly Investment  (Rs.)</t>
  </si>
  <si>
    <t>Investment Tenure (Years)</t>
  </si>
  <si>
    <t>Expected Return (%)</t>
  </si>
  <si>
    <t>Maturity Value</t>
  </si>
  <si>
    <t>2x</t>
  </si>
  <si>
    <t xml:space="preserve">4x </t>
  </si>
  <si>
    <t>Actual Money Outflow during Investing years</t>
  </si>
  <si>
    <t xml:space="preserve">Asset Allocation </t>
  </si>
  <si>
    <t xml:space="preserve">MF- Debt  - Liquid  =6-7% </t>
  </si>
  <si>
    <t xml:space="preserve">EPF+VFP  = 3 L  </t>
  </si>
  <si>
    <t>EPF  8% Tax free</t>
  </si>
  <si>
    <t xml:space="preserve">Only Employee contribution </t>
  </si>
  <si>
    <t>8%  Taxed as per Slab  : EPFO :  105 TDS</t>
  </si>
  <si>
    <t>&gt;  24 months -   LTCG  12.5% Tax</t>
  </si>
  <si>
    <t xml:space="preserve">14% Basic Salary : NPS  - NEW  / 10% Basic Salary +50K Self  </t>
  </si>
  <si>
    <t>&gt; April 2024:  buy  :  LTCG 12.5%</t>
  </si>
  <si>
    <t xml:space="preserve">&lt;  April 2024:  buy  :  LTCG 20% with indexation benefit  :   </t>
  </si>
  <si>
    <t xml:space="preserve">LTCG 12.5% :  without indexation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</si>
</sst>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₹&quot;\ * #,##0_ ;_ &quot;₹&quot;\ * \-#,##0_ ;_ &quot;₹&quot;\ * &quot;-&quot;??_ ;_ @_ "/>
    <numFmt numFmtId="165" formatCode="0.0%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5" fillId="0" borderId="0" xfId="0" applyFont="1" applyProtection="1">
      <protection locked="0"/>
    </xf>
    <xf numFmtId="0" fontId="3" fillId="0" borderId="0" xfId="0" applyFont="1"/>
    <xf numFmtId="9" fontId="3" fillId="0" borderId="0" xfId="0" applyNumberFormat="1" applyFont="1"/>
    <xf numFmtId="4" fontId="3" fillId="0" borderId="0" xfId="0" applyNumberFormat="1" applyFont="1"/>
    <xf numFmtId="0" fontId="1" fillId="0" borderId="0" xfId="1"/>
    <xf numFmtId="0" fontId="3" fillId="0" borderId="0" xfId="0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9" fontId="6" fillId="3" borderId="6" xfId="0" applyNumberFormat="1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6" fillId="0" borderId="9" xfId="0" applyFont="1" applyBorder="1" applyAlignment="1">
      <alignment horizontal="center"/>
    </xf>
    <xf numFmtId="0" fontId="3" fillId="0" borderId="0" xfId="0" applyFont="1" applyBorder="1"/>
    <xf numFmtId="0" fontId="3" fillId="0" borderId="10" xfId="0" applyFont="1" applyBorder="1"/>
    <xf numFmtId="0" fontId="6" fillId="5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0" fontId="3" fillId="0" borderId="11" xfId="0" applyNumberFormat="1" applyFont="1" applyBorder="1"/>
    <xf numFmtId="10" fontId="3" fillId="6" borderId="11" xfId="0" applyNumberFormat="1" applyFont="1" applyFill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9" fontId="6" fillId="0" borderId="14" xfId="0" applyNumberFormat="1" applyFont="1" applyBorder="1" applyAlignment="1">
      <alignment horizontal="center"/>
    </xf>
    <xf numFmtId="10" fontId="3" fillId="7" borderId="15" xfId="0" applyNumberFormat="1" applyFont="1" applyFill="1" applyBorder="1"/>
    <xf numFmtId="0" fontId="3" fillId="4" borderId="0" xfId="0" applyFont="1" applyFill="1"/>
    <xf numFmtId="9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4" fontId="3" fillId="4" borderId="0" xfId="0" applyNumberFormat="1" applyFont="1" applyFill="1"/>
    <xf numFmtId="0" fontId="6" fillId="0" borderId="0" xfId="0" applyFont="1"/>
    <xf numFmtId="0" fontId="6" fillId="4" borderId="9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9" fontId="6" fillId="4" borderId="2" xfId="0" applyNumberFormat="1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9" fontId="3" fillId="8" borderId="1" xfId="0" applyNumberFormat="1" applyFont="1" applyFill="1" applyBorder="1" applyAlignment="1">
      <alignment horizontal="center"/>
    </xf>
    <xf numFmtId="9" fontId="3" fillId="8" borderId="2" xfId="0" applyNumberFormat="1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3" fillId="8" borderId="16" xfId="0" applyFont="1" applyFill="1" applyBorder="1"/>
    <xf numFmtId="0" fontId="6" fillId="8" borderId="17" xfId="0" applyFont="1" applyFill="1" applyBorder="1" applyAlignment="1">
      <alignment horizontal="center"/>
    </xf>
    <xf numFmtId="0" fontId="3" fillId="8" borderId="0" xfId="0" applyFont="1" applyFill="1"/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NumberFormat="1" applyFont="1" applyBorder="1" applyAlignment="1" applyProtection="1">
      <alignment horizontal="right" vertical="center"/>
      <protection locked="0"/>
    </xf>
    <xf numFmtId="9" fontId="3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9" borderId="1" xfId="0" applyNumberFormat="1" applyFont="1" applyFill="1" applyBorder="1" applyAlignment="1" applyProtection="1">
      <alignment horizontal="right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9" fontId="3" fillId="6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9" fontId="6" fillId="2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/>
    <xf numFmtId="0" fontId="6" fillId="6" borderId="1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bookingaslot" TargetMode="External"/><Relationship Id="rId2" Type="http://schemas.openxmlformats.org/officeDocument/2006/relationships/hyperlink" Target="http://www.magnumfinvest.in/" TargetMode="External"/><Relationship Id="rId1" Type="http://schemas.openxmlformats.org/officeDocument/2006/relationships/hyperlink" Target="mailto:sourabh@magnumfinvest.i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zoomScale="110" zoomScaleNormal="110" workbookViewId="0">
      <selection activeCell="D56" sqref="D56"/>
    </sheetView>
  </sheetViews>
  <sheetFormatPr defaultColWidth="8.85546875" defaultRowHeight="12" x14ac:dyDescent="0.2"/>
  <cols>
    <col min="1" max="1" width="38.140625" style="2" customWidth="1"/>
    <col min="2" max="2" width="12.140625" style="2" bestFit="1" customWidth="1"/>
    <col min="3" max="3" width="42" style="2" customWidth="1"/>
    <col min="4" max="4" width="41.42578125" style="2" bestFit="1" customWidth="1"/>
    <col min="5" max="5" width="6.7109375" style="2" bestFit="1" customWidth="1"/>
    <col min="6" max="6" width="11.28515625" style="2" customWidth="1"/>
    <col min="7" max="7" width="20.28515625" style="2" bestFit="1" customWidth="1"/>
    <col min="8" max="16384" width="8.85546875" style="2"/>
  </cols>
  <sheetData>
    <row r="1" spans="1:7" x14ac:dyDescent="0.2">
      <c r="A1" s="1" t="s">
        <v>28</v>
      </c>
    </row>
    <row r="2" spans="1:7" x14ac:dyDescent="0.2">
      <c r="A2" s="1" t="s">
        <v>29</v>
      </c>
    </row>
    <row r="3" spans="1:7" x14ac:dyDescent="0.2">
      <c r="A3" s="1" t="s">
        <v>30</v>
      </c>
    </row>
    <row r="4" spans="1:7" ht="15" x14ac:dyDescent="0.25">
      <c r="A4" s="1" t="s">
        <v>53</v>
      </c>
      <c r="B4" s="5" t="s">
        <v>54</v>
      </c>
    </row>
    <row r="5" spans="1:7" x14ac:dyDescent="0.2">
      <c r="A5" s="1"/>
    </row>
    <row r="6" spans="1:7" ht="15" hidden="1" x14ac:dyDescent="0.25">
      <c r="A6" s="5"/>
    </row>
    <row r="7" spans="1:7" hidden="1" x14ac:dyDescent="0.2">
      <c r="C7" s="3">
        <v>0.03</v>
      </c>
    </row>
    <row r="8" spans="1:7" hidden="1" x14ac:dyDescent="0.2">
      <c r="A8" s="10" t="s">
        <v>22</v>
      </c>
      <c r="B8" s="10" t="s">
        <v>23</v>
      </c>
      <c r="C8" s="10" t="s">
        <v>24</v>
      </c>
      <c r="D8" s="10" t="s">
        <v>27</v>
      </c>
    </row>
    <row r="9" spans="1:7" hidden="1" x14ac:dyDescent="0.2">
      <c r="A9" s="11" t="s">
        <v>31</v>
      </c>
      <c r="B9" s="33">
        <v>7.0000000000000007E-2</v>
      </c>
      <c r="C9" s="65" t="s">
        <v>62</v>
      </c>
      <c r="D9" s="66" t="s">
        <v>66</v>
      </c>
      <c r="E9" s="3"/>
    </row>
    <row r="10" spans="1:7" hidden="1" x14ac:dyDescent="0.2">
      <c r="A10" s="11" t="s">
        <v>92</v>
      </c>
      <c r="B10" s="12" t="s">
        <v>9</v>
      </c>
      <c r="C10" s="67" t="s">
        <v>10</v>
      </c>
      <c r="D10" s="68"/>
    </row>
    <row r="11" spans="1:7" hidden="1" x14ac:dyDescent="0.2">
      <c r="A11" s="11" t="s">
        <v>32</v>
      </c>
      <c r="B11" s="12" t="s">
        <v>1</v>
      </c>
      <c r="C11" s="65" t="s">
        <v>10</v>
      </c>
      <c r="D11" s="66"/>
    </row>
    <row r="12" spans="1:7" hidden="1" x14ac:dyDescent="0.2">
      <c r="A12" s="60" t="s">
        <v>34</v>
      </c>
      <c r="B12" s="61" t="s">
        <v>2</v>
      </c>
      <c r="C12" s="70" t="s">
        <v>19</v>
      </c>
      <c r="D12" s="71" t="s">
        <v>41</v>
      </c>
      <c r="E12" s="4"/>
      <c r="F12" s="2" t="s">
        <v>93</v>
      </c>
      <c r="G12" s="35" t="s">
        <v>95</v>
      </c>
    </row>
    <row r="13" spans="1:7" hidden="1" x14ac:dyDescent="0.2">
      <c r="A13" s="11" t="s">
        <v>35</v>
      </c>
      <c r="B13" s="12" t="s">
        <v>42</v>
      </c>
      <c r="C13" s="67" t="s">
        <v>10</v>
      </c>
      <c r="D13" s="68"/>
      <c r="F13" s="4"/>
    </row>
    <row r="14" spans="1:7" ht="14.45" hidden="1" customHeight="1" x14ac:dyDescent="0.2">
      <c r="A14" s="59" t="s">
        <v>17</v>
      </c>
      <c r="B14" s="60" t="s">
        <v>36</v>
      </c>
      <c r="C14" s="72" t="s">
        <v>12</v>
      </c>
      <c r="D14" s="75" t="s">
        <v>64</v>
      </c>
      <c r="F14" s="4">
        <v>300000</v>
      </c>
    </row>
    <row r="15" spans="1:7" hidden="1" x14ac:dyDescent="0.2">
      <c r="A15" s="59" t="s">
        <v>74</v>
      </c>
      <c r="B15" s="60" t="s">
        <v>36</v>
      </c>
      <c r="C15" s="72" t="s">
        <v>12</v>
      </c>
      <c r="D15" s="76"/>
      <c r="F15" s="34">
        <v>250000</v>
      </c>
      <c r="G15" s="31" t="s">
        <v>94</v>
      </c>
    </row>
    <row r="16" spans="1:7" hidden="1" x14ac:dyDescent="0.2">
      <c r="A16" s="11" t="s">
        <v>7</v>
      </c>
      <c r="B16" s="12" t="s">
        <v>36</v>
      </c>
      <c r="C16" s="67" t="s">
        <v>65</v>
      </c>
      <c r="D16" s="68"/>
      <c r="F16" s="34">
        <v>50000</v>
      </c>
      <c r="G16" s="31" t="s">
        <v>96</v>
      </c>
    </row>
    <row r="17" spans="1:7" hidden="1" x14ac:dyDescent="0.2">
      <c r="A17" s="11" t="s">
        <v>8</v>
      </c>
      <c r="B17" s="12" t="s">
        <v>36</v>
      </c>
      <c r="C17" s="67" t="s">
        <v>65</v>
      </c>
      <c r="D17" s="68"/>
    </row>
    <row r="18" spans="1:7" hidden="1" x14ac:dyDescent="0.2">
      <c r="A18" s="59" t="s">
        <v>79</v>
      </c>
      <c r="B18" s="60" t="s">
        <v>25</v>
      </c>
      <c r="C18" s="72" t="s">
        <v>97</v>
      </c>
      <c r="D18" s="73"/>
    </row>
    <row r="19" spans="1:7" hidden="1" x14ac:dyDescent="0.2">
      <c r="A19" s="11" t="s">
        <v>38</v>
      </c>
      <c r="B19" s="11" t="s">
        <v>25</v>
      </c>
      <c r="C19" s="67" t="s">
        <v>10</v>
      </c>
      <c r="D19" s="68"/>
    </row>
    <row r="20" spans="1:7" hidden="1" x14ac:dyDescent="0.2">
      <c r="A20" s="11" t="s">
        <v>15</v>
      </c>
      <c r="B20" s="12"/>
      <c r="C20" s="67" t="s">
        <v>10</v>
      </c>
      <c r="D20" s="68" t="s">
        <v>37</v>
      </c>
    </row>
    <row r="21" spans="1:7" hidden="1" x14ac:dyDescent="0.2">
      <c r="A21" s="11" t="s">
        <v>16</v>
      </c>
      <c r="B21" s="12" t="s">
        <v>6</v>
      </c>
      <c r="C21" s="67" t="s">
        <v>10</v>
      </c>
      <c r="D21" s="68"/>
    </row>
    <row r="22" spans="1:7" hidden="1" x14ac:dyDescent="0.2">
      <c r="A22" s="59" t="s">
        <v>18</v>
      </c>
      <c r="B22" s="60" t="s">
        <v>11</v>
      </c>
      <c r="C22" s="72" t="s">
        <v>67</v>
      </c>
      <c r="D22" s="73"/>
    </row>
    <row r="23" spans="1:7" hidden="1" x14ac:dyDescent="0.2">
      <c r="A23" s="11" t="s">
        <v>26</v>
      </c>
      <c r="B23" s="32">
        <v>0.1</v>
      </c>
      <c r="C23" s="67" t="s">
        <v>33</v>
      </c>
      <c r="D23" s="68" t="s">
        <v>63</v>
      </c>
    </row>
    <row r="24" spans="1:7" hidden="1" x14ac:dyDescent="0.2">
      <c r="A24" s="11" t="s">
        <v>4</v>
      </c>
      <c r="B24" s="13" t="s">
        <v>5</v>
      </c>
      <c r="C24" s="67" t="s">
        <v>3</v>
      </c>
      <c r="D24" s="68" t="s">
        <v>75</v>
      </c>
      <c r="F24" s="2">
        <v>-40000</v>
      </c>
      <c r="G24" s="2" t="s">
        <v>81</v>
      </c>
    </row>
    <row r="25" spans="1:7" hidden="1" x14ac:dyDescent="0.2">
      <c r="A25" s="11" t="s">
        <v>4</v>
      </c>
      <c r="B25" s="13" t="s">
        <v>5</v>
      </c>
      <c r="C25" s="67" t="s">
        <v>0</v>
      </c>
      <c r="D25" s="68" t="s">
        <v>76</v>
      </c>
      <c r="F25" s="2">
        <v>100000</v>
      </c>
      <c r="G25" s="2">
        <f>F25*30%</f>
        <v>30000</v>
      </c>
    </row>
    <row r="26" spans="1:7" hidden="1" x14ac:dyDescent="0.2">
      <c r="A26" s="11" t="s">
        <v>21</v>
      </c>
      <c r="B26" s="12" t="s">
        <v>25</v>
      </c>
      <c r="C26" s="67" t="s">
        <v>19</v>
      </c>
      <c r="D26" s="68" t="s">
        <v>78</v>
      </c>
      <c r="F26" s="35">
        <f>SUM(F24:F25)</f>
        <v>60000</v>
      </c>
      <c r="G26" s="2" t="s">
        <v>80</v>
      </c>
    </row>
    <row r="27" spans="1:7" hidden="1" x14ac:dyDescent="0.2">
      <c r="A27" s="11" t="s">
        <v>20</v>
      </c>
      <c r="B27" s="12" t="s">
        <v>25</v>
      </c>
      <c r="C27" s="67" t="s">
        <v>12</v>
      </c>
      <c r="D27" s="68" t="s">
        <v>64</v>
      </c>
    </row>
    <row r="28" spans="1:7" hidden="1" x14ac:dyDescent="0.2">
      <c r="A28" s="11" t="s">
        <v>13</v>
      </c>
      <c r="B28" s="12" t="s">
        <v>25</v>
      </c>
      <c r="C28" s="65" t="s">
        <v>14</v>
      </c>
      <c r="D28" s="69" t="s">
        <v>68</v>
      </c>
    </row>
    <row r="29" spans="1:7" hidden="1" x14ac:dyDescent="0.2">
      <c r="A29" s="59" t="s">
        <v>39</v>
      </c>
      <c r="B29" s="64" t="s">
        <v>60</v>
      </c>
      <c r="C29" s="70" t="s">
        <v>98</v>
      </c>
      <c r="D29" s="74" t="s">
        <v>55</v>
      </c>
    </row>
    <row r="30" spans="1:7" hidden="1" x14ac:dyDescent="0.2">
      <c r="A30" s="59" t="s">
        <v>44</v>
      </c>
      <c r="B30" s="59"/>
      <c r="C30" s="70" t="s">
        <v>99</v>
      </c>
      <c r="D30" s="59"/>
    </row>
    <row r="31" spans="1:7" hidden="1" x14ac:dyDescent="0.2">
      <c r="A31" s="62"/>
      <c r="B31" s="62"/>
      <c r="C31" s="65" t="s">
        <v>100</v>
      </c>
      <c r="D31" s="65" t="s">
        <v>101</v>
      </c>
    </row>
    <row r="32" spans="1:7" hidden="1" x14ac:dyDescent="0.2">
      <c r="A32" s="62"/>
      <c r="B32" s="62"/>
      <c r="C32" s="63"/>
      <c r="D32" s="62"/>
    </row>
    <row r="33" spans="1:6" hidden="1" x14ac:dyDescent="0.2">
      <c r="A33" s="62"/>
      <c r="B33" s="62"/>
      <c r="C33" s="63"/>
      <c r="D33" s="62"/>
    </row>
    <row r="35" spans="1:6" ht="15" x14ac:dyDescent="0.25">
      <c r="A35" s="58" t="s">
        <v>91</v>
      </c>
    </row>
    <row r="36" spans="1:6" ht="12.75" thickBot="1" x14ac:dyDescent="0.25"/>
    <row r="37" spans="1:6" x14ac:dyDescent="0.2">
      <c r="A37" s="16" t="s">
        <v>56</v>
      </c>
      <c r="B37" s="17">
        <v>0.09</v>
      </c>
      <c r="C37" s="18"/>
      <c r="D37" s="18"/>
      <c r="E37" s="18"/>
      <c r="F37" s="19"/>
    </row>
    <row r="38" spans="1:6" x14ac:dyDescent="0.2">
      <c r="A38" s="20"/>
      <c r="B38" s="21"/>
      <c r="C38" s="21"/>
      <c r="D38" s="21"/>
      <c r="E38" s="21"/>
      <c r="F38" s="22"/>
    </row>
    <row r="39" spans="1:6" x14ac:dyDescent="0.2">
      <c r="A39" s="23" t="s">
        <v>45</v>
      </c>
      <c r="B39" s="8"/>
      <c r="C39" s="21"/>
      <c r="D39" s="21"/>
      <c r="E39" s="21"/>
      <c r="F39" s="22"/>
    </row>
    <row r="40" spans="1:6" x14ac:dyDescent="0.2">
      <c r="A40" s="24"/>
      <c r="B40" s="9"/>
      <c r="C40" s="9" t="s">
        <v>50</v>
      </c>
      <c r="D40" s="9"/>
      <c r="E40" s="9" t="s">
        <v>52</v>
      </c>
      <c r="F40" s="22" t="s">
        <v>82</v>
      </c>
    </row>
    <row r="41" spans="1:6" x14ac:dyDescent="0.2">
      <c r="A41" s="36" t="s">
        <v>46</v>
      </c>
      <c r="B41" s="37" t="s">
        <v>47</v>
      </c>
      <c r="C41" s="38">
        <v>0.08</v>
      </c>
      <c r="D41" s="39" t="s">
        <v>19</v>
      </c>
      <c r="E41" s="40">
        <v>0.25</v>
      </c>
      <c r="F41" s="25">
        <f>C41*E41</f>
        <v>0.02</v>
      </c>
    </row>
    <row r="42" spans="1:6" x14ac:dyDescent="0.2">
      <c r="A42" s="36" t="s">
        <v>77</v>
      </c>
      <c r="B42" s="37" t="s">
        <v>48</v>
      </c>
      <c r="C42" s="38">
        <v>0.1</v>
      </c>
      <c r="D42" s="37" t="s">
        <v>69</v>
      </c>
      <c r="E42" s="40">
        <v>0.15</v>
      </c>
      <c r="F42" s="25">
        <f>C42*E42</f>
        <v>1.4999999999999999E-2</v>
      </c>
    </row>
    <row r="43" spans="1:6" x14ac:dyDescent="0.2">
      <c r="A43" s="36" t="s">
        <v>40</v>
      </c>
      <c r="B43" s="37" t="s">
        <v>40</v>
      </c>
      <c r="C43" s="38">
        <v>0.12</v>
      </c>
      <c r="D43" s="39" t="s">
        <v>19</v>
      </c>
      <c r="E43" s="40">
        <v>0.1</v>
      </c>
      <c r="F43" s="25">
        <f>C43*E43</f>
        <v>1.2E-2</v>
      </c>
    </row>
    <row r="44" spans="1:6" x14ac:dyDescent="0.2">
      <c r="A44" s="41" t="s">
        <v>70</v>
      </c>
      <c r="B44" s="42" t="s">
        <v>51</v>
      </c>
      <c r="C44" s="43">
        <v>0.12</v>
      </c>
      <c r="D44" s="42" t="s">
        <v>69</v>
      </c>
      <c r="E44" s="44">
        <v>0.1</v>
      </c>
      <c r="F44" s="25">
        <f t="shared" ref="F44:F48" si="0">C44*E44</f>
        <v>1.2E-2</v>
      </c>
    </row>
    <row r="45" spans="1:6" x14ac:dyDescent="0.2">
      <c r="A45" s="41" t="s">
        <v>71</v>
      </c>
      <c r="B45" s="42" t="s">
        <v>51</v>
      </c>
      <c r="C45" s="43">
        <v>0.15</v>
      </c>
      <c r="D45" s="42" t="s">
        <v>69</v>
      </c>
      <c r="E45" s="44">
        <v>0.1</v>
      </c>
      <c r="F45" s="25">
        <f t="shared" si="0"/>
        <v>1.4999999999999999E-2</v>
      </c>
    </row>
    <row r="46" spans="1:6" x14ac:dyDescent="0.2">
      <c r="A46" s="41" t="s">
        <v>72</v>
      </c>
      <c r="B46" s="42" t="s">
        <v>51</v>
      </c>
      <c r="C46" s="43">
        <v>0.15</v>
      </c>
      <c r="D46" s="42" t="s">
        <v>69</v>
      </c>
      <c r="E46" s="44">
        <v>0.1</v>
      </c>
      <c r="F46" s="25">
        <f t="shared" si="0"/>
        <v>1.4999999999999999E-2</v>
      </c>
    </row>
    <row r="47" spans="1:6" x14ac:dyDescent="0.2">
      <c r="A47" s="41" t="s">
        <v>73</v>
      </c>
      <c r="B47" s="42" t="s">
        <v>51</v>
      </c>
      <c r="C47" s="43">
        <v>0.12</v>
      </c>
      <c r="D47" s="42" t="s">
        <v>69</v>
      </c>
      <c r="E47" s="44">
        <v>0.1</v>
      </c>
      <c r="F47" s="26">
        <f t="shared" si="0"/>
        <v>1.2E-2</v>
      </c>
    </row>
    <row r="48" spans="1:6" x14ac:dyDescent="0.2">
      <c r="A48" s="41" t="s">
        <v>49</v>
      </c>
      <c r="B48" s="42" t="s">
        <v>51</v>
      </c>
      <c r="C48" s="43">
        <v>0.13</v>
      </c>
      <c r="D48" s="42" t="s">
        <v>69</v>
      </c>
      <c r="E48" s="44">
        <v>0.1</v>
      </c>
      <c r="F48" s="25">
        <f t="shared" si="0"/>
        <v>1.3000000000000001E-2</v>
      </c>
    </row>
    <row r="49" spans="1:6" ht="12.75" thickBot="1" x14ac:dyDescent="0.25">
      <c r="A49" s="27"/>
      <c r="B49" s="28"/>
      <c r="C49" s="28"/>
      <c r="D49" s="28"/>
      <c r="E49" s="29">
        <f>SUM(E41:E48)</f>
        <v>0.99999999999999989</v>
      </c>
      <c r="F49" s="30">
        <f>SUM(F41:F48)</f>
        <v>0.11399999999999999</v>
      </c>
    </row>
    <row r="50" spans="1:6" x14ac:dyDescent="0.2">
      <c r="A50" s="6"/>
      <c r="B50" s="6"/>
      <c r="C50" s="6"/>
      <c r="D50" s="6"/>
      <c r="E50" s="7"/>
    </row>
    <row r="51" spans="1:6" x14ac:dyDescent="0.2">
      <c r="A51" s="14" t="s">
        <v>57</v>
      </c>
      <c r="B51" s="6"/>
      <c r="C51" s="6"/>
      <c r="D51" s="6"/>
      <c r="E51" s="7"/>
      <c r="F51" s="2">
        <v>72</v>
      </c>
    </row>
    <row r="52" spans="1:6" x14ac:dyDescent="0.2">
      <c r="E52" s="7"/>
      <c r="F52" s="4">
        <f>F51/11.4</f>
        <v>6.3157894736842106</v>
      </c>
    </row>
    <row r="53" spans="1:6" x14ac:dyDescent="0.2">
      <c r="A53" s="45" t="s">
        <v>58</v>
      </c>
      <c r="B53" s="46"/>
    </row>
    <row r="54" spans="1:6" x14ac:dyDescent="0.2">
      <c r="A54" s="45" t="s">
        <v>43</v>
      </c>
      <c r="B54" s="46"/>
    </row>
    <row r="55" spans="1:6" ht="12.75" thickBot="1" x14ac:dyDescent="0.25">
      <c r="A55" s="47" t="s">
        <v>59</v>
      </c>
      <c r="B55" s="48" t="s">
        <v>61</v>
      </c>
    </row>
    <row r="58" spans="1:6" x14ac:dyDescent="0.2">
      <c r="A58" s="77" t="s">
        <v>83</v>
      </c>
      <c r="B58" s="78"/>
    </row>
    <row r="59" spans="1:6" x14ac:dyDescent="0.2">
      <c r="A59" s="49"/>
      <c r="B59" s="50"/>
    </row>
    <row r="60" spans="1:6" x14ac:dyDescent="0.2">
      <c r="A60" s="51" t="s">
        <v>84</v>
      </c>
      <c r="B60" s="52">
        <v>20000</v>
      </c>
      <c r="C60" s="52">
        <v>2000</v>
      </c>
    </row>
    <row r="61" spans="1:6" x14ac:dyDescent="0.2">
      <c r="A61" s="51" t="s">
        <v>85</v>
      </c>
      <c r="B61" s="53">
        <v>10</v>
      </c>
      <c r="C61" s="52">
        <v>20</v>
      </c>
    </row>
    <row r="62" spans="1:6" x14ac:dyDescent="0.2">
      <c r="A62" s="51" t="s">
        <v>86</v>
      </c>
      <c r="B62" s="54">
        <v>0.12</v>
      </c>
      <c r="C62" s="54">
        <v>0.12</v>
      </c>
    </row>
    <row r="63" spans="1:6" x14ac:dyDescent="0.2">
      <c r="A63" s="55" t="s">
        <v>87</v>
      </c>
      <c r="B63" s="56">
        <f>FV((1+B62)^(1/12)-1,B61*12,-B60,-B58,1)</f>
        <v>4480717.7911893232</v>
      </c>
      <c r="C63" s="56">
        <f>FV((1+C62)^(1/12)-1,C61*12,-C60,-C58,1)</f>
        <v>1839714.7115050894</v>
      </c>
    </row>
    <row r="64" spans="1:6" x14ac:dyDescent="0.2">
      <c r="A64" s="51"/>
      <c r="B64" s="57" t="s">
        <v>88</v>
      </c>
      <c r="C64" s="15" t="s">
        <v>89</v>
      </c>
    </row>
    <row r="65" spans="1:3" x14ac:dyDescent="0.2">
      <c r="A65" s="55" t="s">
        <v>90</v>
      </c>
      <c r="B65" s="56">
        <f>B58+(B60*12*B61)</f>
        <v>2400000</v>
      </c>
      <c r="C65" s="56">
        <f>C58+(C60*12*C61)</f>
        <v>480000</v>
      </c>
    </row>
  </sheetData>
  <mergeCells count="2">
    <mergeCell ref="D14:D15"/>
    <mergeCell ref="A58:B58"/>
  </mergeCells>
  <hyperlinks>
    <hyperlink ref="A3" r:id="rId1"/>
    <hyperlink ref="A4" r:id="rId2" display="www.magnumfinvest.in"/>
    <hyperlink ref="B4" r:id="rId3"/>
  </hyperlinks>
  <pageMargins left="0.7" right="0.7" top="0.75" bottom="0.75" header="0.3" footer="0.3"/>
  <pageSetup paperSize="9" orientation="portrait" horizontalDpi="360" verticalDpi="36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 Jain</dc:creator>
  <cp:lastModifiedBy>Windows User</cp:lastModifiedBy>
  <dcterms:created xsi:type="dcterms:W3CDTF">2023-04-27T07:29:07Z</dcterms:created>
  <dcterms:modified xsi:type="dcterms:W3CDTF">2025-04-25T07:08:05Z</dcterms:modified>
</cp:coreProperties>
</file>